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<sst xmlns="http://schemas.openxmlformats.org/spreadsheetml/2006/main" count="335" uniqueCount="243">
  <si>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</si>
  <si>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</si>
  <si>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</si>
  <si>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</si>
  <si>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</si>
  <si>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</si>
  <si>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</si>
  <si>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</si>
  <si>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</si>
  <si>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</si>
  <si>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</si>
  <si>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</si>
  <si>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</si>
  <si>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</si>
  <si>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</si>
  <si>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</si>
  <si>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</si>
  <si>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</si>
  <si>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</si>
  <si>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</si>
  <si>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</si>
  <si>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</si>
  <si>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</si>
  <si>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</si>
  <si>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</si>
  <si>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</si>
  <si>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</si>
  <si>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</si>
  <si>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</si>
  <si>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</si>
  <si>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</si>
  <si>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</si>
  <si>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</si>
  <si>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</si>
  <si>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</si>
  <si>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</si>
  <si>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</si>
  <si>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</si>
  <si>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</si>
  <si>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</si>
  <si>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</si>
  <si>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</si>
  <si>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</si>
  <si>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</si>
  <si>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</si>
  <si>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</si>
  <si>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</si>
  <si>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</si>
  <si>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</si>
  <si>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</si>
  <si>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</si>
  <si>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</si>
  <si>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</si>
  <si>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</si>
  <si>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</si>
  <si>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</si>
  <si>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</si>
  <si>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</si>
  <si>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</si>
  <si>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</si>
  <si>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</si>
  <si>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</si>
  <si>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</si>
  <si>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</si>
  <si>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</si>
  <si>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</si>
  <si>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</si>
  <si>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</si>
  <si>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</si>
  <si>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</si>
  <si>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</si>
  <si>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</si>
  <si>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</si>
  <si>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</si>
  <si>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</si>
  <si>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</si>
  <si>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</si>
  <si>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</si>
  <si>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</si>
  <si>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</si>
  <si>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</si>
  <si>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</si>
  <si>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</si>
  <si>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</si>
  <si>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</si>
  <si>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</si>
  <si>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</si>
  <si>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</si>
  <si>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</si>
  <si>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</si>
  <si>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</si>
  <si>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</si>
  <si>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</si>
  <si>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</si>
  <si>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</si>
  <si>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</si>
  <si>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</si>
  <si>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</si>
  <si>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</si>
  <si>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</si>
  <si>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</si>
  <si>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</si>
  <si>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</si>
  <si>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</si>
  <si>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</si>
  <si>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</si>
  <si>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</si>
  <si>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</si>
  <si>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</si>
  <si>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</si>
  <si>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</si>
  <si>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</si>
  <si>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</si>
  <si>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</si>
  <si>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</si>
  <si>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</si>
  <si>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</si>
  <si>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</si>
  <si>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</si>
  <si>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</si>
  <si>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</si>
  <si>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</si>
  <si>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</si>
  <si>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</si>
  <si>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</si>
  <si>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</si>
  <si>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</si>
  <si>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</si>
  <si>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</si>
  <si>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</si>
  <si>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</si>
  <si>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</si>
  <si>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</si>
  <si>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</si>
  <si>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</si>
  <si>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</si>
  <si>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</si>
  <si>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</si>
  <si>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</si>
  <si>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</si>
  <si>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</si>
  <si>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</si>
  <si>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</si>
  <si>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</si>
  <si>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</si>
  <si>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</si>
  <si>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</si>
  <si>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</si>
  <si>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</si>
  <si>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</si>
  <si>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</si>
  <si>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</si>
  <si>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</si>
  <si>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</si>
  <si>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</si>
  <si>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</si>
  <si>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</si>
  <si>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</si>
  <si>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</si>
  <si>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</si>
  <si>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</si>
  <si>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</si>
  <si>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</si>
  <si>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</si>
  <si>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</si>
  <si>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</si>
  <si>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</si>
  <si>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</si>
  <si>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</si>
  <si>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</si>
  <si>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</si>
  <si>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</si>
  <si>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</si>
  <si>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</si>
  <si>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</si>
  <si>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</si>
  <si>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</si>
  <si>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</si>
  <si>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</si>
  <si>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</si>
  <si>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</si>
  <si>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</si>
  <si>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</si>
  <si>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</si>
  <si>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</si>
  <si>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</si>
  <si>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</si>
  <si>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</si>
  <si>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</si>
  <si>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</si>
  <si>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</si>
  <si>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</si>
  <si>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</si>
  <si>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</si>
  <si>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</si>
  <si>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</si>
  <si>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</si>
  <si>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</si>
  <si>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</si>
  <si>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</si>
  <si>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</si>
  <si>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</si>
  <si>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</si>
  <si>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</si>
  <si>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</si>
  <si>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</si>
  <si>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</si>
  <si>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</si>
  <si>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</si>
  <si>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</si>
  <si>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</si>
  <si>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</si>
  <si>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</si>
  <si>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</si>
  <si>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</si>
  <si>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</si>
  <si>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</si>
  <si>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</si>
  <si>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</si>
  <si>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</si>
  <si>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</si>
  <si>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</si>
  <si>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</si>
  <si>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</si>
  <si>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</si>
  <si>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</si>
  <si>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</si>
  <si>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</si>
  <si>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</si>
  <si>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</si>
  <si>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</si>
  <si>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</si>
  <si>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</si>
  <si>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</si>
  <si>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</si>
  <si>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</si>
  <si>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</si>
  <si>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</si>
  <si>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</si>
  <si>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</si>
  <si>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</si>
  <si>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</si>
  <si>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t>на 01 января 2024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</si>
</sst>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0" sqref="I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242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232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8" t="s">
        <v>8</v>
      </c>
      <c r="B7" s="59" t="s">
        <v>9</v>
      </c>
      <c r="C7" s="14"/>
      <c r="D7" s="58" t="s">
        <v>12</v>
      </c>
      <c r="E7" s="58"/>
      <c r="F7" s="53" t="s">
        <v>11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3</v>
      </c>
      <c r="G8" s="58"/>
      <c r="H8" s="58" t="s">
        <v>0</v>
      </c>
      <c r="I8" s="58"/>
    </row>
    <row r="9" spans="1:9" ht="38.25">
      <c r="A9" s="58"/>
      <c r="B9" s="61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13415091.93</v>
      </c>
      <c r="F12" s="26"/>
      <c r="G12" s="26"/>
      <c r="H12" s="26">
        <f>SUM(H14+H16+H26)</f>
        <v>13319534.53</v>
      </c>
      <c r="I12" s="26">
        <f>SUM(I14+I16+I26)</f>
        <v>13415091.93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4348957.4</v>
      </c>
      <c r="F14" s="26"/>
      <c r="G14" s="26"/>
      <c r="H14" s="26">
        <v>4253400</v>
      </c>
      <c r="I14" s="51">
        <v>4348957.4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7947500</v>
      </c>
      <c r="F16" s="26"/>
      <c r="G16" s="26"/>
      <c r="H16" s="26">
        <f>H19+H23</f>
        <v>7947500</v>
      </c>
      <c r="I16" s="26">
        <f>SUM(I19+I23)</f>
        <v>7947500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>
        <v>104500</v>
      </c>
      <c r="I23" s="26">
        <v>104500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13319534.530000001</v>
      </c>
      <c r="E31" s="26">
        <f>G31+I31</f>
        <v>12764633.08</v>
      </c>
      <c r="F31" s="26"/>
      <c r="G31" s="26"/>
      <c r="H31" s="26">
        <f>SUM(H33+H88+H55+H65+H75)</f>
        <v>13319534.530000001</v>
      </c>
      <c r="I31" s="26">
        <f>SUM(I33+I88+I55+I65+I75)</f>
        <v>12764633.08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6953600</v>
      </c>
      <c r="E33" s="26">
        <f>G33+I33</f>
        <v>6427921.37</v>
      </c>
      <c r="F33" s="26"/>
      <c r="G33" s="26"/>
      <c r="H33" s="26">
        <f>SUM(H35+H40+H42+H50+H52)</f>
        <v>6953600</v>
      </c>
      <c r="I33" s="26">
        <f>SUM(I35+I40+I42+I50+I52)</f>
        <v>6427921.37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5601300</v>
      </c>
      <c r="E35" s="26">
        <f>G35+I35</f>
        <v>5601073.03</v>
      </c>
      <c r="F35" s="26"/>
      <c r="G35" s="26"/>
      <c r="H35" s="26">
        <f>H37+H39</f>
        <v>5601300</v>
      </c>
      <c r="I35" s="51">
        <f>I37</f>
        <v>5601073.03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5601300</v>
      </c>
      <c r="E37" s="26">
        <f>G37+I37</f>
        <v>5601073.03</v>
      </c>
      <c r="F37" s="26"/>
      <c r="G37" s="26"/>
      <c r="H37" s="26">
        <v>5601300</v>
      </c>
      <c r="I37" s="51">
        <v>5601073.03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273931.18</v>
      </c>
      <c r="F40" s="26"/>
      <c r="G40" s="26"/>
      <c r="H40" s="26">
        <v>770300</v>
      </c>
      <c r="I40" s="51">
        <v>273931.18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58007.06</v>
      </c>
      <c r="F42" s="26"/>
      <c r="G42" s="26"/>
      <c r="H42" s="26">
        <v>65000</v>
      </c>
      <c r="I42" s="51">
        <v>58007.06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177966.4</v>
      </c>
      <c r="F50" s="26"/>
      <c r="G50" s="26"/>
      <c r="H50" s="26">
        <v>200000</v>
      </c>
      <c r="I50" s="51">
        <v>177966.4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317000</v>
      </c>
      <c r="E52" s="26">
        <f>G52+I52</f>
        <v>316943.7</v>
      </c>
      <c r="F52" s="26"/>
      <c r="G52" s="26"/>
      <c r="H52" s="26">
        <v>317000</v>
      </c>
      <c r="I52" s="51">
        <v>316943.7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51">
        <f>SUM(D57+D59+D61+D63)</f>
        <v>103000</v>
      </c>
      <c r="E55" s="26"/>
      <c r="F55" s="26"/>
      <c r="G55" s="26"/>
      <c r="H55" s="51">
        <f>SUM(H57+H59+H61+H63)</f>
        <v>103000</v>
      </c>
      <c r="I55" s="51">
        <v>103000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v>0</v>
      </c>
      <c r="F63" s="26"/>
      <c r="G63" s="26"/>
      <c r="H63" s="26">
        <v>103000</v>
      </c>
      <c r="I63" s="51">
        <v>103000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>
        <v>0</v>
      </c>
      <c r="I73" s="51">
        <v>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6262934.53</v>
      </c>
      <c r="E88" s="26">
        <f>G88+I88</f>
        <v>6233711.71</v>
      </c>
      <c r="F88" s="26"/>
      <c r="G88" s="26"/>
      <c r="H88" s="26">
        <f>SUM(H92+H94+H99+H102+H107+H108+H96)</f>
        <v>6262934.53</v>
      </c>
      <c r="I88" s="51">
        <f>SUM(I92+I94+I99+I102+I107+I108+I96)</f>
        <v>6233711.71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929334.53</v>
      </c>
      <c r="E92" s="26">
        <f>G92+I92</f>
        <v>905404.8</v>
      </c>
      <c r="F92" s="26"/>
      <c r="G92" s="26"/>
      <c r="H92" s="26">
        <v>929334.53</v>
      </c>
      <c r="I92" s="51">
        <v>905404.8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49100</v>
      </c>
      <c r="E94" s="26">
        <f>G94+I94</f>
        <v>48986</v>
      </c>
      <c r="F94" s="26"/>
      <c r="G94" s="26"/>
      <c r="H94" s="26">
        <v>49100</v>
      </c>
      <c r="I94" s="51">
        <v>48986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0</v>
      </c>
      <c r="I96" s="51">
        <v>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334700</v>
      </c>
      <c r="E99" s="26">
        <f>G99+I99</f>
        <v>334634.4</v>
      </c>
      <c r="F99" s="26"/>
      <c r="G99" s="26"/>
      <c r="H99" s="26">
        <v>334700</v>
      </c>
      <c r="I99" s="51">
        <v>334634.4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4277400</v>
      </c>
      <c r="E107" s="26">
        <f>G107+I107</f>
        <v>4277400</v>
      </c>
      <c r="F107" s="26"/>
      <c r="G107" s="26"/>
      <c r="H107" s="26">
        <v>4277400</v>
      </c>
      <c r="I107" s="51">
        <v>4277400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667400</v>
      </c>
      <c r="E108" s="26">
        <f>G108+I108</f>
        <v>667286.51</v>
      </c>
      <c r="F108" s="26"/>
      <c r="G108" s="26"/>
      <c r="H108" s="26">
        <v>667400</v>
      </c>
      <c r="I108" s="51">
        <v>667286.51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650458.85</v>
      </c>
      <c r="F111" s="26"/>
      <c r="G111" s="26"/>
      <c r="H111" s="51"/>
      <c r="I111" s="51">
        <v>650458.85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6653000</v>
      </c>
      <c r="E113" s="26">
        <f t="shared" si="0"/>
        <v>6607048.84</v>
      </c>
      <c r="F113" s="26"/>
      <c r="G113" s="26"/>
      <c r="H113" s="51">
        <v>6653000</v>
      </c>
      <c r="I113" s="51">
        <v>6607048.84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5601300</v>
      </c>
      <c r="E115" s="26">
        <f t="shared" si="1"/>
        <v>5601073.03</v>
      </c>
      <c r="F115" s="26"/>
      <c r="G115" s="26"/>
      <c r="H115" s="51">
        <v>5601300</v>
      </c>
      <c r="I115" s="51">
        <v>5601073.03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765800</v>
      </c>
      <c r="E116" s="26">
        <f t="shared" si="1"/>
        <v>765752.78</v>
      </c>
      <c r="F116" s="26"/>
      <c r="G116" s="26"/>
      <c r="H116" s="51">
        <v>765800</v>
      </c>
      <c r="I116" s="51">
        <v>765752.78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334700</v>
      </c>
      <c r="E117" s="26">
        <f t="shared" si="1"/>
        <v>334634.4</v>
      </c>
      <c r="F117" s="26"/>
      <c r="G117" s="26"/>
      <c r="H117" s="51">
        <v>334700</v>
      </c>
      <c r="I117" s="51">
        <v>334634.4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154511</v>
      </c>
      <c r="F118" s="26"/>
      <c r="G118" s="26"/>
      <c r="H118" s="51">
        <v>170000</v>
      </c>
      <c r="I118" s="51">
        <v>154511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4" t="s">
        <v>125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124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2024-01-12T12:23:47Z</cp:lastPrinted>
  <dcterms:created xsi:type="dcterms:W3CDTF">2002-03-12T08:12:25Z</dcterms:created>
  <dcterms:modified xsi:type="dcterms:W3CDTF">2024-01-12T12:24:15Z</dcterms:modified>
  <cp:category/>
  <cp:version/>
  <cp:contentType/>
  <cp:contentStatus/>
</cp:coreProperties>
</file>