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<sst xmlns="http://schemas.openxmlformats.org/spreadsheetml/2006/main" count="335" uniqueCount="243">
  <si>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</si>
  <si>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</si>
  <si>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</si>
  <si>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</si>
  <si>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</si>
  <si>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</si>
  <si>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</si>
  <si>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</si>
  <si>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</si>
  <si>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</si>
  <si>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</si>
  <si>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</si>
  <si>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</si>
  <si>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</si>
  <si>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</si>
  <si>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</si>
  <si>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</si>
  <si>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</si>
  <si>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</si>
  <si>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</si>
  <si>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</si>
  <si>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</si>
  <si>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</si>
  <si>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</si>
  <si>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</si>
  <si>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</si>
  <si>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</si>
  <si>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</si>
  <si>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</si>
  <si>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</si>
  <si>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</si>
  <si>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</si>
  <si>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</si>
  <si>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</si>
  <si>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</si>
  <si>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</si>
  <si>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</si>
  <si>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</si>
  <si>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</si>
  <si>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</si>
  <si>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</si>
  <si>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</si>
  <si>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</si>
  <si>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</si>
  <si>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</si>
  <si>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</si>
  <si>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</si>
  <si>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</si>
  <si>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</si>
  <si>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</si>
  <si>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</si>
  <si>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</si>
  <si>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</si>
  <si>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</si>
  <si>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</si>
  <si>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</si>
  <si>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</si>
  <si>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</si>
  <si>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</si>
  <si>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</si>
  <si>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</si>
  <si>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</si>
  <si>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</si>
  <si>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</si>
  <si>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</si>
  <si>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</si>
  <si>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</si>
  <si>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</si>
  <si>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</si>
  <si>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</si>
  <si>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</si>
  <si>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</si>
  <si>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</si>
  <si>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</si>
  <si>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</si>
  <si>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</si>
  <si>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</si>
  <si>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</si>
  <si>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</si>
  <si>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</si>
  <si>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</si>
  <si>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</si>
  <si>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</si>
  <si>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</si>
  <si>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</si>
  <si>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</si>
  <si>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</si>
  <si>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</si>
  <si>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</si>
  <si>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</si>
  <si>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</si>
  <si>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</si>
  <si>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</si>
  <si>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</si>
  <si>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</si>
  <si>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</si>
  <si>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</si>
  <si>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</si>
  <si>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</si>
  <si>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</si>
  <si>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</si>
  <si>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</si>
  <si>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</si>
  <si>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</si>
  <si>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</si>
  <si>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</si>
  <si>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</si>
  <si>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</si>
  <si>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</si>
  <si>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</si>
  <si>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</si>
  <si>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</si>
  <si>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</si>
  <si>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</si>
  <si>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</si>
  <si>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</si>
  <si>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</si>
  <si>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</si>
  <si>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</si>
  <si>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</si>
  <si>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</si>
  <si>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</si>
  <si>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</si>
  <si>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</si>
  <si>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</si>
  <si>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</si>
  <si>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</si>
  <si>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</si>
  <si>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</si>
  <si>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</si>
  <si>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</si>
  <si>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</si>
  <si>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</si>
  <si>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</si>
  <si>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</si>
  <si>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</si>
  <si>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</si>
  <si>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</si>
  <si>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</si>
  <si>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</si>
  <si>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</si>
  <si>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</si>
  <si>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</si>
  <si>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</si>
  <si>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</si>
  <si>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</si>
  <si>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</si>
  <si>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</si>
  <si>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</si>
  <si>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</si>
  <si>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</si>
  <si>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</si>
  <si>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</si>
  <si>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</si>
  <si>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</si>
  <si>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</si>
  <si>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</si>
  <si>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</si>
  <si>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</si>
  <si>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</si>
  <si>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</si>
  <si>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</si>
  <si>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</si>
  <si>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</si>
  <si>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</si>
  <si>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</si>
  <si>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</si>
  <si>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</si>
  <si>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</si>
  <si>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</si>
  <si>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</si>
  <si>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</si>
  <si>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</si>
  <si>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</si>
  <si>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</si>
  <si>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</si>
  <si>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</si>
  <si>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</si>
  <si>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</si>
  <si>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</si>
  <si>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</si>
  <si>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</si>
  <si>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</si>
  <si>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</si>
  <si>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</si>
  <si>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</si>
  <si>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</si>
  <si>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</si>
  <si>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</si>
  <si>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</si>
  <si>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</si>
  <si>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</si>
  <si>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</si>
  <si>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</si>
  <si>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</si>
  <si>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</si>
  <si>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</si>
  <si>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</si>
  <si>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</si>
  <si>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</si>
  <si>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</si>
  <si>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</si>
  <si>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</si>
  <si>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</si>
  <si>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</si>
  <si>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</si>
  <si>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</si>
  <si>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</si>
  <si>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</si>
  <si>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</si>
  <si>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</si>
  <si>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</si>
  <si>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</si>
  <si>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</si>
  <si>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</si>
  <si>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</si>
  <si>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</si>
  <si>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</si>
  <si>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</si>
  <si>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</si>
  <si>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</si>
  <si>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</si>
  <si>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</si>
  <si>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</si>
  <si>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</si>
  <si>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</si>
  <si>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</si>
  <si>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</si>
  <si>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</si>
  <si>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</si>
  <si>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</si>
  <si>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</si>
  <si>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</si>
  <si>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</si>
  <si>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</si>
  <si>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</si>
  <si>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</si>
  <si>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</si>
  <si>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                        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</si>
  <si>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</si>
  <si>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</si>
  <si>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</si>
  <si>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t>на 01 ноября 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</si>
</sst>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2" zoomScaleNormal="112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9" sqref="L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1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2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242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6" t="s">
        <v>232</v>
      </c>
      <c r="B5" s="56"/>
      <c r="C5" s="56"/>
      <c r="D5" s="56"/>
      <c r="E5" s="56"/>
      <c r="F5" s="56"/>
      <c r="G5" s="56"/>
      <c r="H5" s="56"/>
      <c r="I5" s="56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2" t="s">
        <v>8</v>
      </c>
      <c r="B7" s="53" t="s">
        <v>9</v>
      </c>
      <c r="C7" s="14"/>
      <c r="D7" s="52" t="s">
        <v>12</v>
      </c>
      <c r="E7" s="52"/>
      <c r="F7" s="57" t="s">
        <v>11</v>
      </c>
      <c r="G7" s="57"/>
      <c r="H7" s="57"/>
      <c r="I7" s="57"/>
    </row>
    <row r="8" spans="1:9" ht="12.75">
      <c r="A8" s="52"/>
      <c r="B8" s="54"/>
      <c r="C8" s="15"/>
      <c r="D8" s="52"/>
      <c r="E8" s="52"/>
      <c r="F8" s="52" t="s">
        <v>3</v>
      </c>
      <c r="G8" s="52"/>
      <c r="H8" s="52" t="s">
        <v>0</v>
      </c>
      <c r="I8" s="52"/>
    </row>
    <row r="9" spans="1:9" ht="38.25">
      <c r="A9" s="52"/>
      <c r="B9" s="55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13319534.53</v>
      </c>
      <c r="E12" s="26">
        <f>G12+I12</f>
        <v>11757332.09</v>
      </c>
      <c r="F12" s="26"/>
      <c r="G12" s="26"/>
      <c r="H12" s="26">
        <f>SUM(H14+H16+H26)</f>
        <v>13319534.53</v>
      </c>
      <c r="I12" s="26">
        <f>SUM(I14+I16+I26)</f>
        <v>11757332.09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4253400</v>
      </c>
      <c r="E14" s="26">
        <f>G14+I14</f>
        <v>2708697.56</v>
      </c>
      <c r="F14" s="26"/>
      <c r="G14" s="26"/>
      <c r="H14" s="26">
        <v>4253400</v>
      </c>
      <c r="I14" s="51">
        <v>2708697.56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7930000</v>
      </c>
      <c r="F16" s="26"/>
      <c r="G16" s="26"/>
      <c r="H16" s="26">
        <f>H19+H23</f>
        <v>7947500</v>
      </c>
      <c r="I16" s="26">
        <f>SUM(I19+I23)</f>
        <v>7930000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7843000</v>
      </c>
      <c r="F19" s="26"/>
      <c r="G19" s="26"/>
      <c r="H19" s="26">
        <v>7843000</v>
      </c>
      <c r="I19" s="26">
        <v>7843000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7843000</v>
      </c>
      <c r="F21" s="26"/>
      <c r="G21" s="26"/>
      <c r="H21" s="26">
        <v>7843000</v>
      </c>
      <c r="I21" s="26">
        <v>7843000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>
        <v>104500</v>
      </c>
      <c r="I23" s="26">
        <v>87000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1118634.53</v>
      </c>
      <c r="E26" s="26">
        <f>G26+I26</f>
        <v>1118634.53</v>
      </c>
      <c r="F26" s="26"/>
      <c r="G26" s="26"/>
      <c r="H26" s="26">
        <v>1118634.53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13319534.530000001</v>
      </c>
      <c r="E31" s="26">
        <f>G31+I31</f>
        <v>10734914.04</v>
      </c>
      <c r="F31" s="26"/>
      <c r="G31" s="26"/>
      <c r="H31" s="26">
        <f>SUM(H33+H88+H55+H65+H75)</f>
        <v>13319534.530000001</v>
      </c>
      <c r="I31" s="26">
        <f>SUM(I33+I88+I55+I65+I75)</f>
        <v>10734914.04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6151300</v>
      </c>
      <c r="E33" s="26">
        <f>G33+I33</f>
        <v>5133204.02</v>
      </c>
      <c r="F33" s="26"/>
      <c r="G33" s="26"/>
      <c r="H33" s="26">
        <f>SUM(H35+H40+H42+H50+H52)</f>
        <v>6151300</v>
      </c>
      <c r="I33" s="26">
        <f>SUM(I35+I40+I42+I50+I52)</f>
        <v>5133204.02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4809600</v>
      </c>
      <c r="E35" s="26">
        <f>G35+I35</f>
        <v>4450959.87</v>
      </c>
      <c r="F35" s="26"/>
      <c r="G35" s="26"/>
      <c r="H35" s="26">
        <f>H37+H39</f>
        <v>4809600</v>
      </c>
      <c r="I35" s="51">
        <f>I37</f>
        <v>4450959.87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4809600</v>
      </c>
      <c r="E37" s="26">
        <f>G37+I37</f>
        <v>4450959.87</v>
      </c>
      <c r="F37" s="26"/>
      <c r="G37" s="26"/>
      <c r="H37" s="26">
        <v>4809600</v>
      </c>
      <c r="I37" s="51">
        <v>4450959.87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220858.31</v>
      </c>
      <c r="F40" s="26"/>
      <c r="G40" s="26"/>
      <c r="H40" s="26">
        <v>770300</v>
      </c>
      <c r="I40" s="51">
        <v>220858.31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48451.54</v>
      </c>
      <c r="F42" s="26"/>
      <c r="G42" s="26"/>
      <c r="H42" s="26">
        <v>65000</v>
      </c>
      <c r="I42" s="51">
        <v>48451.54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180000</v>
      </c>
      <c r="E50" s="26">
        <f>G50+I50</f>
        <v>152154</v>
      </c>
      <c r="F50" s="26"/>
      <c r="G50" s="26"/>
      <c r="H50" s="26">
        <v>180000</v>
      </c>
      <c r="I50" s="51">
        <v>152154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326400</v>
      </c>
      <c r="E52" s="26">
        <f>G52+I52</f>
        <v>260780.3</v>
      </c>
      <c r="F52" s="26"/>
      <c r="G52" s="26"/>
      <c r="H52" s="26">
        <v>326400</v>
      </c>
      <c r="I52" s="51">
        <v>260780.3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51">
        <f>SUM(D57+D59+D61+D63)</f>
        <v>103000</v>
      </c>
      <c r="E55" s="26"/>
      <c r="F55" s="26"/>
      <c r="G55" s="26"/>
      <c r="H55" s="51">
        <f>SUM(H57+H59+H61+H63)</f>
        <v>103000</v>
      </c>
      <c r="I55" s="51">
        <v>103000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>
        <v>0</v>
      </c>
      <c r="I57" s="51">
        <v>0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103000</v>
      </c>
      <c r="E63" s="26">
        <v>0</v>
      </c>
      <c r="F63" s="26"/>
      <c r="G63" s="26"/>
      <c r="H63" s="26">
        <v>103000</v>
      </c>
      <c r="I63" s="51">
        <v>103000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>
        <v>0</v>
      </c>
      <c r="I73" s="51">
        <v>0</v>
      </c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7065234.53</v>
      </c>
      <c r="E88" s="26">
        <f>G88+I88</f>
        <v>5498710.02</v>
      </c>
      <c r="F88" s="26"/>
      <c r="G88" s="26"/>
      <c r="H88" s="26">
        <f>SUM(H92+H94+H99+H102+H107+H108+H96)</f>
        <v>7065234.53</v>
      </c>
      <c r="I88" s="51">
        <f>SUM(I92+I94+I99+I102+I107+I108+I96)</f>
        <v>5498710.02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974334.53</v>
      </c>
      <c r="E92" s="26">
        <f>G92+I92</f>
        <v>836428.57</v>
      </c>
      <c r="F92" s="26"/>
      <c r="G92" s="26"/>
      <c r="H92" s="26">
        <v>974334.53</v>
      </c>
      <c r="I92" s="51">
        <v>836428.57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50000</v>
      </c>
      <c r="E94" s="26">
        <f>G94+I94</f>
        <v>48736</v>
      </c>
      <c r="F94" s="26"/>
      <c r="G94" s="26"/>
      <c r="H94" s="26">
        <v>50000</v>
      </c>
      <c r="I94" s="51">
        <v>48736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51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>
        <v>0</v>
      </c>
      <c r="I96" s="51">
        <v>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51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51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330100</v>
      </c>
      <c r="E99" s="26">
        <f>G99+I99</f>
        <v>247568.4</v>
      </c>
      <c r="F99" s="26"/>
      <c r="G99" s="26"/>
      <c r="H99" s="26">
        <v>330100</v>
      </c>
      <c r="I99" s="51">
        <v>247568.4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51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51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51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51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51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51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4782400</v>
      </c>
      <c r="E107" s="26">
        <f>G107+I107</f>
        <v>3727000</v>
      </c>
      <c r="F107" s="26"/>
      <c r="G107" s="26"/>
      <c r="H107" s="26">
        <v>4782400</v>
      </c>
      <c r="I107" s="51">
        <v>3727000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923400</v>
      </c>
      <c r="E108" s="26">
        <f>G108+I108</f>
        <v>638977.05</v>
      </c>
      <c r="F108" s="26"/>
      <c r="G108" s="26"/>
      <c r="H108" s="26">
        <v>923400</v>
      </c>
      <c r="I108" s="51">
        <v>638977.05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 t="s">
        <v>237</v>
      </c>
      <c r="I110" s="51" t="s">
        <v>238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1022418.05</v>
      </c>
      <c r="F111" s="26"/>
      <c r="G111" s="26"/>
      <c r="H111" s="51"/>
      <c r="I111" s="51">
        <v>1022418.05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5860200</v>
      </c>
      <c r="E113" s="26">
        <f t="shared" si="0"/>
        <v>5303705.58</v>
      </c>
      <c r="F113" s="26"/>
      <c r="G113" s="26"/>
      <c r="H113" s="51">
        <v>5860200</v>
      </c>
      <c r="I113" s="51">
        <v>5303705.58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4809600</v>
      </c>
      <c r="E115" s="26">
        <f t="shared" si="1"/>
        <v>4450959.87</v>
      </c>
      <c r="F115" s="26"/>
      <c r="G115" s="26"/>
      <c r="H115" s="51">
        <v>4809600</v>
      </c>
      <c r="I115" s="51">
        <v>4450959.87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761295</v>
      </c>
      <c r="E116" s="26">
        <f t="shared" si="1"/>
        <v>594370.27</v>
      </c>
      <c r="F116" s="26"/>
      <c r="G116" s="26"/>
      <c r="H116" s="51">
        <v>761295</v>
      </c>
      <c r="I116" s="51">
        <v>594370.27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330100</v>
      </c>
      <c r="E117" s="26">
        <f t="shared" si="1"/>
        <v>247568.4</v>
      </c>
      <c r="F117" s="26"/>
      <c r="G117" s="26"/>
      <c r="H117" s="51">
        <v>330100</v>
      </c>
      <c r="I117" s="51">
        <v>247568.4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122032.03</v>
      </c>
      <c r="F118" s="26"/>
      <c r="G118" s="26"/>
      <c r="H118" s="51">
        <v>170000</v>
      </c>
      <c r="I118" s="51">
        <v>122032.03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51"/>
      <c r="I119" s="51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58" t="s">
        <v>125</v>
      </c>
      <c r="B122" s="58"/>
      <c r="C122" s="58"/>
      <c r="D122" s="58"/>
      <c r="E122" s="58"/>
      <c r="F122" s="58"/>
      <c r="G122" s="58"/>
      <c r="H122" s="58"/>
    </row>
    <row r="123" spans="1:8" s="19" customFormat="1" ht="31.5" customHeight="1">
      <c r="A123" s="59" t="s">
        <v>124</v>
      </c>
      <c r="B123" s="59"/>
      <c r="C123" s="59"/>
      <c r="D123" s="59"/>
      <c r="E123" s="59"/>
      <c r="F123" s="59"/>
      <c r="G123" s="59"/>
      <c r="H123" s="59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 t="s">
        <v>240</v>
      </c>
      <c r="B126" s="23" t="s">
        <v>234</v>
      </c>
      <c r="C126" s="22"/>
      <c r="D126" s="22"/>
      <c r="E126" s="22"/>
      <c r="F126" s="22"/>
      <c r="G126" s="22"/>
    </row>
    <row r="127" spans="1:7" s="19" customFormat="1" ht="12.75">
      <c r="A127" s="22" t="s">
        <v>241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2023-08-31T06:48:01Z</cp:lastPrinted>
  <dcterms:created xsi:type="dcterms:W3CDTF">2002-03-12T08:12:25Z</dcterms:created>
  <dcterms:modified xsi:type="dcterms:W3CDTF">2023-11-01T09:05:08Z</dcterms:modified>
  <cp:category/>
  <cp:version/>
  <cp:contentType/>
  <cp:contentStatus/>
</cp:coreProperties>
</file>