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<sst xmlns="http://schemas.openxmlformats.org/spreadsheetml/2006/main" count="335" uniqueCount="243">
  <si>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</si>
  <si>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</si>
  <si>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</si>
  <si>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</si>
  <si>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</si>
  <si>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</si>
  <si>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</si>
  <si>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</si>
  <si>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</si>
  <si>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</si>
  <si>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</si>
  <si>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</si>
  <si>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</si>
  <si>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</si>
  <si>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</si>
  <si>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</si>
  <si>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</si>
  <si>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</si>
  <si>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</si>
  <si>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</si>
  <si>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</si>
  <si>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</si>
  <si>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</si>
  <si>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</si>
  <si>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</si>
  <si>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</si>
  <si>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</si>
  <si>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</si>
  <si>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</si>
  <si>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</si>
  <si>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</si>
  <si>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</si>
  <si>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</si>
  <si>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</si>
  <si>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</si>
  <si>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</si>
  <si>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</si>
  <si>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</si>
  <si>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</si>
  <si>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</si>
  <si>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</si>
  <si>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</si>
  <si>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</si>
  <si>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</si>
  <si>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</si>
  <si>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</si>
  <si>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</si>
  <si>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</si>
  <si>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</si>
  <si>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</si>
  <si>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</si>
  <si>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</si>
  <si>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</si>
  <si>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</si>
  <si>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</si>
  <si>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</si>
  <si>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</si>
  <si>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</si>
  <si>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</si>
  <si>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</si>
  <si>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</si>
  <si>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</si>
  <si>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</si>
  <si>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</si>
  <si>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</si>
  <si>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</si>
  <si>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</si>
  <si>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</si>
  <si>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</si>
  <si>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</si>
  <si>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</si>
  <si>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</si>
  <si>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</si>
  <si>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</si>
  <si>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</si>
  <si>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</si>
  <si>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</si>
  <si>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</si>
  <si>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</si>
  <si>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</si>
  <si>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</si>
  <si>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</si>
  <si>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</si>
  <si>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</si>
  <si>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</si>
  <si>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</si>
  <si>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</si>
  <si>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</si>
  <si>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</si>
  <si>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</si>
  <si>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</si>
  <si>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</si>
  <si>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</si>
  <si>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</si>
  <si>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</si>
  <si>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</si>
  <si>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</si>
  <si>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</si>
  <si>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</si>
  <si>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</si>
  <si>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</si>
  <si>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</si>
  <si>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</si>
  <si>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</si>
  <si>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</si>
  <si>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</si>
  <si>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</si>
  <si>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</si>
  <si>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</si>
  <si>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</si>
  <si>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</si>
  <si>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</si>
  <si>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</si>
  <si>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</si>
  <si>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</si>
  <si>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</si>
  <si>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</si>
  <si>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</si>
  <si>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</si>
  <si>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</si>
  <si>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</si>
  <si>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</si>
  <si>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</si>
  <si>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</si>
  <si>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</si>
  <si>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</si>
  <si>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</si>
  <si>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</si>
  <si>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</si>
  <si>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</si>
  <si>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</si>
  <si>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</si>
  <si>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</si>
  <si>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</si>
  <si>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</si>
  <si>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</si>
  <si>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</si>
  <si>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</si>
  <si>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</si>
  <si>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</si>
  <si>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</si>
  <si>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</si>
  <si>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</si>
  <si>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</si>
  <si>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</si>
  <si>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</si>
  <si>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</si>
  <si>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</si>
  <si>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</si>
  <si>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</si>
  <si>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</si>
  <si>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</si>
  <si>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</si>
  <si>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</si>
  <si>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</si>
  <si>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</si>
  <si>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</si>
  <si>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</si>
  <si>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</si>
  <si>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</si>
  <si>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</si>
  <si>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</si>
  <si>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</si>
  <si>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</si>
  <si>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</si>
  <si>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</si>
  <si>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</si>
  <si>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</si>
  <si>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</si>
  <si>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</si>
  <si>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</si>
  <si>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</si>
  <si>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</si>
  <si>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</si>
  <si>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</si>
  <si>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</si>
  <si>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</si>
  <si>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</si>
  <si>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</si>
  <si>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</si>
  <si>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</si>
  <si>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</si>
  <si>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</si>
  <si>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</si>
  <si>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</si>
  <si>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</si>
  <si>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</si>
  <si>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</si>
  <si>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</si>
  <si>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</si>
  <si>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</si>
  <si>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</si>
  <si>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</si>
  <si>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</si>
  <si>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</si>
  <si>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</si>
  <si>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</si>
  <si>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</si>
  <si>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</si>
  <si>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</si>
  <si>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</si>
  <si>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</si>
  <si>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</si>
  <si>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</si>
  <si>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</si>
  <si>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</si>
  <si>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</si>
  <si>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</si>
  <si>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</si>
  <si>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</si>
  <si>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</si>
  <si>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</si>
  <si>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</si>
  <si>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</si>
  <si>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</si>
  <si>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</si>
  <si>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</si>
  <si>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</si>
  <si>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</si>
  <si>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</si>
  <si>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</si>
  <si>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</si>
  <si>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</si>
  <si>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</si>
  <si>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</si>
  <si>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</si>
  <si>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</si>
  <si>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</si>
  <si>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</si>
  <si>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</si>
  <si>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</si>
  <si>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</si>
  <si>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Верхнедонской Мещеряковское Свод</t>
  </si>
  <si>
    <t>Л.А. Сытина</t>
  </si>
  <si>
    <t>М.А. Орлова</t>
  </si>
  <si>
    <t>И.И. Улитина</t>
  </si>
  <si>
    <t>исполнитель Улитина И.И.    Телефон(886364)44223</t>
  </si>
  <si>
    <t xml:space="preserve">                                   </t>
  </si>
  <si>
    <t xml:space="preserve">                         </t>
  </si>
  <si>
    <t>Глава Администрации Мещеряковского сельского поселения</t>
  </si>
  <si>
    <t>Главный специалист по бюджетному учету</t>
  </si>
  <si>
    <t>Заведующий сектора экономики и финансов</t>
  </si>
  <si>
    <r>
      <t>на 01</t>
    </r>
    <r>
      <rPr>
        <sz val="10"/>
        <rFont val="Times New Roman"/>
        <family val="1"/>
      </rPr>
      <t xml:space="preserve"> сентября</t>
    </r>
    <r>
      <rPr>
        <b/>
        <sz val="10"/>
        <rFont val="Times New Roman"/>
        <family val="1"/>
      </rPr>
      <t xml:space="preserve"> 2021 года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</si>
</sst>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" fontId="5" fillId="34" borderId="10" xfId="0" applyNumberFormat="1" applyFont="1" applyFill="1" applyBorder="1" applyAlignment="1">
      <alignment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2" zoomScaleNormal="112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19" sqref="I11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3" t="s">
        <v>1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3" t="s">
        <v>2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4"/>
      <c r="B3" s="54"/>
      <c r="C3" s="54"/>
      <c r="D3" s="54"/>
      <c r="E3" s="54"/>
      <c r="F3" s="54"/>
      <c r="G3" s="54"/>
      <c r="H3" s="54"/>
      <c r="I3" s="54"/>
    </row>
    <row r="4" spans="1:9" ht="12.75">
      <c r="A4" s="53" t="s">
        <v>242</v>
      </c>
      <c r="B4" s="53"/>
      <c r="C4" s="53"/>
      <c r="D4" s="53"/>
      <c r="E4" s="53"/>
      <c r="F4" s="53"/>
      <c r="G4" s="53"/>
      <c r="H4" s="53"/>
      <c r="I4" s="53"/>
    </row>
    <row r="5" spans="1:9" ht="12.75">
      <c r="A5" s="59" t="s">
        <v>232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5" t="s">
        <v>8</v>
      </c>
      <c r="B7" s="56" t="s">
        <v>9</v>
      </c>
      <c r="C7" s="14"/>
      <c r="D7" s="55" t="s">
        <v>12</v>
      </c>
      <c r="E7" s="55"/>
      <c r="F7" s="60" t="s">
        <v>11</v>
      </c>
      <c r="G7" s="60"/>
      <c r="H7" s="60"/>
      <c r="I7" s="60"/>
    </row>
    <row r="8" spans="1:9" ht="12.75">
      <c r="A8" s="55"/>
      <c r="B8" s="57"/>
      <c r="C8" s="15"/>
      <c r="D8" s="55"/>
      <c r="E8" s="55"/>
      <c r="F8" s="55" t="s">
        <v>3</v>
      </c>
      <c r="G8" s="55"/>
      <c r="H8" s="55" t="s">
        <v>0</v>
      </c>
      <c r="I8" s="55"/>
    </row>
    <row r="9" spans="1:9" ht="38.25">
      <c r="A9" s="55"/>
      <c r="B9" s="58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13113201.69</v>
      </c>
      <c r="E12" s="26">
        <f>G12+I12</f>
        <v>10223041.65</v>
      </c>
      <c r="F12" s="26"/>
      <c r="G12" s="26"/>
      <c r="H12" s="26">
        <f>SUM(H14+H16+H26)</f>
        <v>13113201.69</v>
      </c>
      <c r="I12" s="26">
        <f>SUM(I14+I16+I26)</f>
        <v>10223041.65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6356800</v>
      </c>
      <c r="E14" s="26">
        <f>G14+I14</f>
        <v>4116339.96</v>
      </c>
      <c r="F14" s="26"/>
      <c r="G14" s="26"/>
      <c r="H14" s="26">
        <v>6356800</v>
      </c>
      <c r="I14" s="26">
        <v>4116339.96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5847300</v>
      </c>
      <c r="E16" s="26">
        <f>G16+I16</f>
        <v>5197600</v>
      </c>
      <c r="F16" s="26"/>
      <c r="G16" s="26"/>
      <c r="H16" s="26">
        <f>H19+H23</f>
        <v>5847300</v>
      </c>
      <c r="I16" s="26">
        <f>I19+I23</f>
        <v>5197600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5847300</v>
      </c>
      <c r="E19" s="26">
        <f>G19+I19</f>
        <v>5197600</v>
      </c>
      <c r="F19" s="26"/>
      <c r="G19" s="26"/>
      <c r="H19" s="26">
        <v>5847300</v>
      </c>
      <c r="I19" s="26">
        <v>5197600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5847300</v>
      </c>
      <c r="E21" s="26">
        <f>G21+I21</f>
        <v>5197600</v>
      </c>
      <c r="F21" s="26"/>
      <c r="G21" s="26"/>
      <c r="H21" s="26">
        <v>5847300</v>
      </c>
      <c r="I21" s="26">
        <v>5197600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909101.69</v>
      </c>
      <c r="E26" s="26">
        <f>G26+I26</f>
        <v>909101.69</v>
      </c>
      <c r="F26" s="26"/>
      <c r="G26" s="26"/>
      <c r="H26" s="26">
        <v>909101.69</v>
      </c>
      <c r="I26" s="26">
        <v>909101.69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13113201.69</v>
      </c>
      <c r="E31" s="26">
        <f>G31+I31</f>
        <v>6759795.11</v>
      </c>
      <c r="F31" s="26"/>
      <c r="G31" s="26"/>
      <c r="H31" s="26">
        <f>SUM(H33+H88+H55+H65+H75)</f>
        <v>13113201.69</v>
      </c>
      <c r="I31" s="26">
        <f>SUM(I33+I88+I55+I65+I75+K44)</f>
        <v>6759795.11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4628001.6899999995</v>
      </c>
      <c r="E33" s="26">
        <f>G33+I33</f>
        <v>2711253.1000000006</v>
      </c>
      <c r="F33" s="26"/>
      <c r="G33" s="26"/>
      <c r="H33" s="26">
        <f>SUM(H35+H40+H42+H50+H52)</f>
        <v>4628001.6899999995</v>
      </c>
      <c r="I33" s="26">
        <f>SUM(I35+I40+I42+I50+I52)</f>
        <v>2711253.1000000006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51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3665001.69</v>
      </c>
      <c r="E35" s="26">
        <f>G35+I35</f>
        <v>2232499.62</v>
      </c>
      <c r="F35" s="26"/>
      <c r="G35" s="26"/>
      <c r="H35" s="26">
        <f>H37+H39</f>
        <v>3665001.69</v>
      </c>
      <c r="I35" s="51">
        <f>I37</f>
        <v>2232499.62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51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3665001.69</v>
      </c>
      <c r="E37" s="26">
        <f>G37+I37</f>
        <v>2232499.62</v>
      </c>
      <c r="F37" s="26"/>
      <c r="G37" s="26"/>
      <c r="H37" s="26">
        <v>3665001.69</v>
      </c>
      <c r="I37" s="51">
        <v>2232499.62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51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51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507900</v>
      </c>
      <c r="E40" s="26">
        <f>G40+I40</f>
        <v>208466.62</v>
      </c>
      <c r="F40" s="26"/>
      <c r="G40" s="26"/>
      <c r="H40" s="26">
        <v>507900</v>
      </c>
      <c r="I40" s="51">
        <v>208466.62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51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60000</v>
      </c>
      <c r="E42" s="26">
        <f>G42+I42</f>
        <v>37351.98</v>
      </c>
      <c r="F42" s="26"/>
      <c r="G42" s="26"/>
      <c r="H42" s="26">
        <v>60000</v>
      </c>
      <c r="I42" s="51">
        <v>37351.98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51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51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51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51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51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/>
      <c r="E48" s="26"/>
      <c r="F48" s="26"/>
      <c r="G48" s="26"/>
      <c r="H48" s="26"/>
      <c r="I48" s="51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51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250000</v>
      </c>
      <c r="E50" s="26">
        <f>G50+I50</f>
        <v>136223.2</v>
      </c>
      <c r="F50" s="26"/>
      <c r="G50" s="26"/>
      <c r="H50" s="26">
        <v>250000</v>
      </c>
      <c r="I50" s="51">
        <v>136223.2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51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145100</v>
      </c>
      <c r="E52" s="26">
        <f>G52+I52</f>
        <v>96711.68</v>
      </c>
      <c r="F52" s="26"/>
      <c r="G52" s="26"/>
      <c r="H52" s="26">
        <v>145100</v>
      </c>
      <c r="I52" s="51">
        <v>96711.68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51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51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/>
      <c r="E55" s="26"/>
      <c r="F55" s="26"/>
      <c r="G55" s="26"/>
      <c r="H55" s="51">
        <f>SUM(H57+H59+H61+H63)</f>
        <v>29000</v>
      </c>
      <c r="I55" s="51">
        <f>SUM(I57+I59+I61+I63)</f>
        <v>0</v>
      </c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51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>
        <v>29000</v>
      </c>
      <c r="I57" s="51">
        <v>0</v>
      </c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51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51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51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51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51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/>
      <c r="E63" s="26"/>
      <c r="F63" s="26"/>
      <c r="G63" s="26"/>
      <c r="H63" s="26"/>
      <c r="I63" s="51"/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51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>
        <f>F65+H65</f>
        <v>1900000</v>
      </c>
      <c r="E65" s="26">
        <f>SUM(E67+E69+E71+E73)</f>
        <v>0</v>
      </c>
      <c r="F65" s="26"/>
      <c r="G65" s="26"/>
      <c r="H65" s="26">
        <f>SUM(H67+H69+H71+H73)</f>
        <v>1900000</v>
      </c>
      <c r="I65" s="51">
        <f>SUM(I67+I69+I71+I73)</f>
        <v>0</v>
      </c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51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51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51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>
        <f>F69+H69</f>
        <v>0</v>
      </c>
      <c r="E69" s="26">
        <f>G69+I69</f>
        <v>0</v>
      </c>
      <c r="F69" s="26"/>
      <c r="G69" s="26"/>
      <c r="H69" s="26">
        <v>0</v>
      </c>
      <c r="I69" s="51">
        <v>0</v>
      </c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51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51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51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>
        <v>1900000</v>
      </c>
      <c r="I73" s="51">
        <v>0</v>
      </c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51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/>
      <c r="E75" s="26"/>
      <c r="F75" s="26"/>
      <c r="G75" s="26"/>
      <c r="H75" s="26"/>
      <c r="I75" s="51"/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51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51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51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51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51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51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/>
      <c r="E82" s="26"/>
      <c r="F82" s="26"/>
      <c r="G82" s="26"/>
      <c r="H82" s="26"/>
      <c r="I82" s="51"/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51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51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51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51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51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6556200</v>
      </c>
      <c r="E88" s="26">
        <f>G88+I88</f>
        <v>4048542.01</v>
      </c>
      <c r="F88" s="26"/>
      <c r="G88" s="26"/>
      <c r="H88" s="26">
        <f>SUM(H92+H94+H99+H102+H107+H108+H96)</f>
        <v>6556200</v>
      </c>
      <c r="I88" s="51">
        <f>SUM(I92+I94+I99+I102+I107+I108+I96)</f>
        <v>4048542.01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51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51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51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885900</v>
      </c>
      <c r="E92" s="26">
        <f>G92+I92</f>
        <v>682222.29</v>
      </c>
      <c r="F92" s="26"/>
      <c r="G92" s="26"/>
      <c r="H92" s="26">
        <v>885900</v>
      </c>
      <c r="I92" s="51">
        <v>682222.29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51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88100</v>
      </c>
      <c r="E94" s="26">
        <f>G94+I94</f>
        <v>71845.85</v>
      </c>
      <c r="F94" s="26"/>
      <c r="G94" s="26"/>
      <c r="H94" s="26">
        <v>88100</v>
      </c>
      <c r="I94" s="51">
        <v>71845.85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51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>
        <v>443200</v>
      </c>
      <c r="I96" s="51">
        <v>443200</v>
      </c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51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51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248000</v>
      </c>
      <c r="E99" s="26">
        <f>G99+I99</f>
        <v>123986.4</v>
      </c>
      <c r="F99" s="26"/>
      <c r="G99" s="26"/>
      <c r="H99" s="26">
        <v>248000</v>
      </c>
      <c r="I99" s="51">
        <v>123986.4</v>
      </c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51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51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51">
        <v>0</v>
      </c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51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51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51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51"/>
    </row>
    <row r="107" spans="1:9" ht="51">
      <c r="A107" s="35" t="s">
        <v>40</v>
      </c>
      <c r="B107" s="28" t="s">
        <v>119</v>
      </c>
      <c r="C107" s="28" t="s">
        <v>119</v>
      </c>
      <c r="D107" s="26">
        <f>F107+H107</f>
        <v>3386500</v>
      </c>
      <c r="E107" s="26">
        <f>G107+I107</f>
        <v>2010800</v>
      </c>
      <c r="F107" s="26"/>
      <c r="G107" s="26"/>
      <c r="H107" s="26">
        <v>3386500</v>
      </c>
      <c r="I107" s="51">
        <v>2010800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1499500</v>
      </c>
      <c r="E108" s="26">
        <f>G108+I108</f>
        <v>716487.47</v>
      </c>
      <c r="F108" s="26"/>
      <c r="G108" s="26"/>
      <c r="H108" s="26">
        <v>1499500</v>
      </c>
      <c r="I108" s="51">
        <v>716487.47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51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 t="s">
        <v>237</v>
      </c>
      <c r="I110" s="51" t="s">
        <v>238</v>
      </c>
    </row>
    <row r="111" spans="1:9" ht="12.75">
      <c r="A111" s="43" t="s">
        <v>56</v>
      </c>
      <c r="B111" s="32" t="s">
        <v>122</v>
      </c>
      <c r="C111" s="32" t="s">
        <v>122</v>
      </c>
      <c r="D111" s="26">
        <f aca="true" t="shared" si="0" ref="D111:E113">F111+H111</f>
        <v>0</v>
      </c>
      <c r="E111" s="26">
        <f t="shared" si="0"/>
        <v>3463246.54</v>
      </c>
      <c r="F111" s="26"/>
      <c r="G111" s="26"/>
      <c r="H111" s="51"/>
      <c r="I111" s="51">
        <v>3463246.54</v>
      </c>
    </row>
    <row r="112" spans="1:9" ht="25.5">
      <c r="A112" s="43" t="s">
        <v>209</v>
      </c>
      <c r="B112" s="32" t="s">
        <v>126</v>
      </c>
      <c r="C112" s="32" t="s">
        <v>126</v>
      </c>
      <c r="D112" s="26">
        <f t="shared" si="0"/>
        <v>5000</v>
      </c>
      <c r="E112" s="26"/>
      <c r="F112" s="26"/>
      <c r="G112" s="26"/>
      <c r="H112" s="51">
        <v>5000</v>
      </c>
      <c r="I112" s="51">
        <v>0</v>
      </c>
    </row>
    <row r="113" spans="1:9" ht="25.5">
      <c r="A113" s="43" t="s">
        <v>210</v>
      </c>
      <c r="B113" s="32" t="s">
        <v>229</v>
      </c>
      <c r="C113" s="32" t="s">
        <v>211</v>
      </c>
      <c r="D113" s="26">
        <f t="shared" si="0"/>
        <v>4757301.69</v>
      </c>
      <c r="E113" s="26">
        <f t="shared" si="0"/>
        <v>2956410.97</v>
      </c>
      <c r="F113" s="26"/>
      <c r="G113" s="26"/>
      <c r="H113" s="51">
        <v>4757301.69</v>
      </c>
      <c r="I113" s="51">
        <v>2956410.97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51"/>
      <c r="I114" s="51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1" ref="D115:E118">F115+H115</f>
        <v>3665001.69</v>
      </c>
      <c r="E115" s="26">
        <f t="shared" si="1"/>
        <v>2232499.62</v>
      </c>
      <c r="F115" s="26"/>
      <c r="G115" s="26"/>
      <c r="H115" s="51">
        <v>3665001.69</v>
      </c>
      <c r="I115" s="51">
        <v>2232499.62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1"/>
        <v>599586.62</v>
      </c>
      <c r="E116" s="26">
        <f t="shared" si="1"/>
        <v>263167.06</v>
      </c>
      <c r="F116" s="26"/>
      <c r="G116" s="26"/>
      <c r="H116" s="51">
        <v>599586.62</v>
      </c>
      <c r="I116" s="51">
        <v>263167.06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1"/>
        <v>248000</v>
      </c>
      <c r="E117" s="26">
        <f t="shared" si="1"/>
        <v>123986.4</v>
      </c>
      <c r="F117" s="26"/>
      <c r="G117" s="26"/>
      <c r="H117" s="51">
        <v>248000</v>
      </c>
      <c r="I117" s="51">
        <v>123986.4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1"/>
        <v>134200</v>
      </c>
      <c r="E118" s="26">
        <f t="shared" si="1"/>
        <v>88514.06</v>
      </c>
      <c r="F118" s="26"/>
      <c r="G118" s="26"/>
      <c r="H118" s="51">
        <v>134200</v>
      </c>
      <c r="I118" s="51">
        <v>88514.06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51"/>
      <c r="I119" s="51"/>
    </row>
    <row r="120" spans="1:9" ht="12.75">
      <c r="A120" s="35" t="s">
        <v>220</v>
      </c>
      <c r="B120" s="28" t="s">
        <v>224</v>
      </c>
      <c r="C120" s="28" t="s">
        <v>224</v>
      </c>
      <c r="D120" s="26">
        <f>F120+H120</f>
        <v>0</v>
      </c>
      <c r="E120" s="26">
        <f>G120+I120</f>
        <v>0</v>
      </c>
      <c r="F120" s="26"/>
      <c r="G120" s="26"/>
      <c r="H120" s="51">
        <v>0</v>
      </c>
      <c r="I120" s="51">
        <v>0</v>
      </c>
    </row>
    <row r="121" ht="12.75">
      <c r="C121" s="18"/>
    </row>
    <row r="122" spans="1:8" s="19" customFormat="1" ht="12.75">
      <c r="A122" s="61" t="s">
        <v>125</v>
      </c>
      <c r="B122" s="61"/>
      <c r="C122" s="61"/>
      <c r="D122" s="61"/>
      <c r="E122" s="61"/>
      <c r="F122" s="61"/>
      <c r="G122" s="61"/>
      <c r="H122" s="61"/>
    </row>
    <row r="123" spans="1:8" s="19" customFormat="1" ht="31.5" customHeight="1">
      <c r="A123" s="52" t="s">
        <v>124</v>
      </c>
      <c r="B123" s="52"/>
      <c r="C123" s="52"/>
      <c r="D123" s="52"/>
      <c r="E123" s="52"/>
      <c r="F123" s="52"/>
      <c r="G123" s="52"/>
      <c r="H123" s="52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239</v>
      </c>
      <c r="B125" s="23" t="s">
        <v>233</v>
      </c>
      <c r="C125" s="21"/>
      <c r="D125" s="21"/>
      <c r="E125" s="21"/>
      <c r="F125" s="21"/>
      <c r="G125" s="21"/>
    </row>
    <row r="126" spans="1:7" s="19" customFormat="1" ht="12.75">
      <c r="A126" s="22" t="s">
        <v>240</v>
      </c>
      <c r="B126" s="23" t="s">
        <v>234</v>
      </c>
      <c r="C126" s="22"/>
      <c r="D126" s="22"/>
      <c r="E126" s="22"/>
      <c r="F126" s="22"/>
      <c r="G126" s="22"/>
    </row>
    <row r="127" spans="1:7" s="19" customFormat="1" ht="12.75">
      <c r="A127" s="22" t="s">
        <v>241</v>
      </c>
      <c r="B127" s="23" t="s">
        <v>235</v>
      </c>
      <c r="C127" s="22"/>
      <c r="D127" s="22"/>
      <c r="E127" s="22"/>
      <c r="F127" s="22"/>
      <c r="G127" s="22"/>
    </row>
    <row r="128" spans="1:8" s="19" customFormat="1" ht="12.75">
      <c r="A128" s="21" t="s">
        <v>236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2021-09-02T08:55:28Z</cp:lastPrinted>
  <dcterms:created xsi:type="dcterms:W3CDTF">2002-03-12T08:12:25Z</dcterms:created>
  <dcterms:modified xsi:type="dcterms:W3CDTF">2021-09-02T08:55:55Z</dcterms:modified>
  <cp:category/>
  <cp:version/>
  <cp:contentType/>
  <cp:contentStatus/>
</cp:coreProperties>
</file>